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3490" windowHeight="14775" activeTab="0"/>
  </bookViews>
  <sheets>
    <sheet name="List1" sheetId="1" r:id="rId1"/>
  </sheets>
  <definedNames>
    <definedName name="_xlnm.Print_Area" localSheetId="0">'List1'!$A$13:$G$75</definedName>
    <definedName name="TABLE" localSheetId="0">'List1'!$H$13:$M$17</definedName>
  </definedNames>
  <calcPr fullCalcOnLoad="1"/>
</workbook>
</file>

<file path=xl/sharedStrings.xml><?xml version="1.0" encoding="utf-8"?>
<sst xmlns="http://schemas.openxmlformats.org/spreadsheetml/2006/main" count="166" uniqueCount="95">
  <si>
    <t>Baník Stříbro</t>
  </si>
  <si>
    <t>SV Baník Stříbro</t>
  </si>
  <si>
    <t>Sýkora Vladimír</t>
  </si>
  <si>
    <t>Vlasák Jaroslav</t>
  </si>
  <si>
    <t>Ganaj Karel</t>
  </si>
  <si>
    <t>Start. č.</t>
  </si>
  <si>
    <t>Pořadí</t>
  </si>
  <si>
    <t>Ročník</t>
  </si>
  <si>
    <t>Jméno</t>
  </si>
  <si>
    <t>Oddíl</t>
  </si>
  <si>
    <t>Čas</t>
  </si>
  <si>
    <t>Muži 18 - 39 let:</t>
  </si>
  <si>
    <t>Muži 40 - 49 let:</t>
  </si>
  <si>
    <t>Muži 50 - 59 let:</t>
  </si>
  <si>
    <t>Muži 60 a více let:</t>
  </si>
  <si>
    <t>VÝSLEDKOVÁ  LISTINA</t>
  </si>
  <si>
    <t>Všechny kategorie běžely 7800 m kros</t>
  </si>
  <si>
    <t>Karel Ganaj</t>
  </si>
  <si>
    <t>hlavní rozhodčí</t>
  </si>
  <si>
    <t>ředitel závodu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</si>
  <si>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</si>
  <si>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</si>
  <si>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</si>
  <si>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</si>
  <si>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&lt;Table border=0 width=600 CELLSPACING=1 CELLPADDING=1&gt;</t>
  </si>
  <si>
    <t>&lt;col align=center&gt;</t>
  </si>
  <si>
    <t>&lt;col align=right&gt;</t>
  </si>
  <si>
    <t>&lt;col&gt;</t>
  </si>
  <si>
    <t>&lt;/Table&gt;&lt;/CENTER&gt;&lt;/BODY&gt;&lt;/HTML&gt;</t>
  </si>
  <si>
    <t>Šroubek Vlastimil</t>
  </si>
  <si>
    <t>Kučík Štefan</t>
  </si>
  <si>
    <t>Procházka Milan</t>
  </si>
  <si>
    <t>Růžičková Gabriela</t>
  </si>
  <si>
    <t>ACES Karlovy Vary</t>
  </si>
  <si>
    <t>Flaks Jan</t>
  </si>
  <si>
    <t>Ženy do 34 let:</t>
  </si>
  <si>
    <t>Ženy 35 a více let:</t>
  </si>
  <si>
    <t>Málek Milan</t>
  </si>
  <si>
    <t>Havlíček Jaroslav</t>
  </si>
  <si>
    <t>Bor</t>
  </si>
  <si>
    <t>Cyklodrak Stříbro</t>
  </si>
  <si>
    <t>Leško Jiří</t>
  </si>
  <si>
    <t>Tolar Vladimír</t>
  </si>
  <si>
    <t>Šůcha Václav</t>
  </si>
  <si>
    <t>Volár Miroslav</t>
  </si>
  <si>
    <t>Matějka Miloš</t>
  </si>
  <si>
    <t>Pecher Jaroslav</t>
  </si>
  <si>
    <t>Čížek Milan</t>
  </si>
  <si>
    <t>Mílaři Domažlice</t>
  </si>
  <si>
    <t>Tachov</t>
  </si>
  <si>
    <t>Šrámek Stanislav</t>
  </si>
  <si>
    <t>Šrámek Milan</t>
  </si>
  <si>
    <t>Volena Radek</t>
  </si>
  <si>
    <t>Bouška Zdeněk</t>
  </si>
  <si>
    <t>Jabůrková Eliška</t>
  </si>
  <si>
    <t>Hrubá Karolína</t>
  </si>
  <si>
    <t>Beroušek Pavel</t>
  </si>
  <si>
    <t>Stříbro</t>
  </si>
  <si>
    <t>Celk. poř.</t>
  </si>
  <si>
    <t>&lt;TR&gt;&lt;TH&gt;Start. č.&lt;TH&gt;Pořadí&lt;TH&gt;Ročník&lt;TH&gt;Jméno&lt;TH&gt;Oddíl&lt;TH&gt;Čas&lt;TH&gt;Celk. poř.</t>
  </si>
  <si>
    <t>&lt;col&gt;&lt;col align=center&gt;</t>
  </si>
  <si>
    <r>
      <t>&lt;TITLE&gt;</t>
    </r>
    <r>
      <rPr>
        <sz val="10"/>
        <color indexed="10"/>
        <rFont val="Times New Roman"/>
        <family val="1"/>
      </rPr>
      <t>Výsledky Pepíkovy lávky 2010</t>
    </r>
    <r>
      <rPr>
        <sz val="10"/>
        <rFont val="Times New Roman"/>
        <family val="0"/>
      </rPr>
      <t>&lt;/TITLE&gt;&lt;/HEAD&gt;</t>
    </r>
  </si>
  <si>
    <t>Stříbro 13.3.2010</t>
  </si>
  <si>
    <t>BĚH PŘES PEPÍKOVU LÁVKU 2010</t>
  </si>
  <si>
    <t>Veber Tomáš</t>
  </si>
  <si>
    <t>Kvans Daniel</t>
  </si>
  <si>
    <t>Voják Martin</t>
  </si>
  <si>
    <t>Cencfels Filip</t>
  </si>
  <si>
    <t>Chlada Martin</t>
  </si>
  <si>
    <t>Slavík Josef</t>
  </si>
  <si>
    <t>Suda Lukáš</t>
  </si>
  <si>
    <t>Tatran Chodov</t>
  </si>
  <si>
    <t>Mediprotin Plzeň</t>
  </si>
  <si>
    <t>STS Chvojkovice Stod</t>
  </si>
  <si>
    <t>Přimda</t>
  </si>
  <si>
    <t>DNF</t>
  </si>
  <si>
    <t>Kotek Silvestr</t>
  </si>
  <si>
    <t>Procházka Zdeněk</t>
  </si>
  <si>
    <t>Bobula František</t>
  </si>
  <si>
    <t>Černý Pavel</t>
  </si>
  <si>
    <t>Ščasný Miloslav</t>
  </si>
  <si>
    <t>SC Maratho Plzeň</t>
  </si>
  <si>
    <t>Jiskra Křelovice</t>
  </si>
  <si>
    <t>Slabý Václav</t>
  </si>
  <si>
    <t>Moročkovskij Ivo</t>
  </si>
  <si>
    <t>Němec Josef</t>
  </si>
  <si>
    <t>Olymp Praha</t>
  </si>
  <si>
    <t>Hora Jan</t>
  </si>
  <si>
    <t>Chladová Eva</t>
  </si>
  <si>
    <t>Müllerová Soňa</t>
  </si>
  <si>
    <t>Hrubá Jana</t>
  </si>
  <si>
    <t>Švagrová Ilona</t>
  </si>
  <si>
    <t>Sekyrová Ivana</t>
  </si>
  <si>
    <t>Plzeň</t>
  </si>
  <si>
    <t>AK Sokolov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</si>
</sst>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[$-405]d\.\ mmmm\ yyyy"/>
    <numFmt numFmtId="166" formatCode="[$-F400]h:mm:ss\ AM/PM"/>
  </numFmts>
  <fonts count="47">
    <font>
      <sz val="10"/>
      <name val="Times New Roman"/>
      <family val="0"/>
    </font>
    <font>
      <b/>
      <sz val="12"/>
      <name val="Times New Roman CE"/>
      <family val="1"/>
    </font>
    <font>
      <b/>
      <sz val="10"/>
      <name val="Times New Roman CE"/>
      <family val="1"/>
    </font>
    <font>
      <b/>
      <u val="double"/>
      <sz val="16"/>
      <name val="Times New Roman CE"/>
      <family val="1"/>
    </font>
    <font>
      <b/>
      <i/>
      <sz val="11"/>
      <name val="Times New Roman CE"/>
      <family val="1"/>
    </font>
    <font>
      <sz val="11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sz val="10"/>
      <color indexed="10"/>
      <name val="Times New Roman"/>
      <family val="1"/>
    </font>
    <font>
      <sz val="8"/>
      <name val="Times New Roman"/>
      <family val="0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9"/>
      <name val="Times New Roman CE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45" fontId="0" fillId="0" borderId="0" xfId="0" applyNumberFormat="1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Continuous"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1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tabSelected="1" zoomScale="145" zoomScaleNormal="145" zoomScalePageLayoutView="0" workbookViewId="0" topLeftCell="A13">
      <selection activeCell="A13" sqref="A13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5" width="24" style="0" customWidth="1"/>
    <col min="6" max="6" width="8.66015625" style="0" customWidth="1"/>
    <col min="7" max="7" width="9.5" style="0" customWidth="1"/>
    <col min="8" max="12" width="0" style="0" hidden="1" customWidth="1"/>
  </cols>
  <sheetData>
    <row r="1" ht="12.75" hidden="1">
      <c r="H1" t="s">
        <v>20</v>
      </c>
    </row>
    <row r="2" ht="12.75" hidden="1">
      <c r="H2" t="s">
        <v>21</v>
      </c>
    </row>
    <row r="3" ht="12.75" hidden="1">
      <c r="H3" t="s">
        <v>22</v>
      </c>
    </row>
    <row r="4" ht="12.75" hidden="1">
      <c r="H4" t="s">
        <v>61</v>
      </c>
    </row>
    <row r="5" ht="12.75" hidden="1">
      <c r="H5" t="s">
        <v>23</v>
      </c>
    </row>
    <row r="6" ht="12.75" hidden="1">
      <c r="H6" t="s">
        <v>24</v>
      </c>
    </row>
    <row r="7" ht="12.75" hidden="1">
      <c r="H7" t="s">
        <v>25</v>
      </c>
    </row>
    <row r="8" ht="12.75" hidden="1">
      <c r="H8" t="s">
        <v>26</v>
      </c>
    </row>
    <row r="9" ht="12.75" hidden="1">
      <c r="H9" t="s">
        <v>25</v>
      </c>
    </row>
    <row r="10" ht="12.75" hidden="1">
      <c r="H10" t="s">
        <v>27</v>
      </c>
    </row>
    <row r="11" ht="12.75" hidden="1">
      <c r="H11" t="s">
        <v>60</v>
      </c>
    </row>
    <row r="12" ht="12.75" hidden="1">
      <c r="H12" t="s">
        <v>25</v>
      </c>
    </row>
    <row r="13" spans="1:8" ht="22.5" customHeight="1">
      <c r="A13" s="5" t="s">
        <v>15</v>
      </c>
      <c r="B13" s="5"/>
      <c r="C13" s="5"/>
      <c r="D13" s="5"/>
      <c r="E13" s="5"/>
      <c r="F13" s="5"/>
      <c r="G13" s="5"/>
      <c r="H13" t="str">
        <f>"&lt;TR&gt;&lt;TD COLSPAN=7&gt;&lt;FONT SIZE=+2&gt;&lt;B&gt;&lt;U&gt;"&amp;A13&amp;"&lt;/U&gt;&lt;/B&gt;&lt;/FONT&gt;"</f>
        <v>&lt;TR&gt;&lt;TD COLSPAN=7&gt;&lt;FONT SIZE=+2&gt;&lt;B&gt;&lt;U&gt;VÝSLEDKOVÁ  LISTINA&lt;/U&gt;&lt;/B&gt;&lt;/FONT&gt;</v>
      </c>
    </row>
    <row r="14" spans="1:8" ht="27" customHeight="1">
      <c r="A14" s="6" t="s">
        <v>63</v>
      </c>
      <c r="B14" s="6"/>
      <c r="C14" s="6"/>
      <c r="D14" s="6"/>
      <c r="E14" s="6"/>
      <c r="F14" s="6"/>
      <c r="G14" s="6"/>
      <c r="H14" t="str">
        <f>"&lt;TR&gt;&lt;TD COLSPAN=7&gt;&lt;B&gt;&lt;I&gt;"&amp;A14&amp;"&lt;/I&gt;&lt;/B&gt;"</f>
        <v>&lt;TR&gt;&lt;TD COLSPAN=7&gt;&lt;B&gt;&lt;I&gt;BĚH PŘES PEPÍKOVU LÁVKU 2010&lt;/I&gt;&lt;/B&gt;</v>
      </c>
    </row>
    <row r="15" spans="1:8" ht="22.5" customHeight="1">
      <c r="A15" s="7" t="s">
        <v>62</v>
      </c>
      <c r="B15" s="7"/>
      <c r="C15" s="7"/>
      <c r="D15" s="7"/>
      <c r="E15" s="7"/>
      <c r="F15" s="7"/>
      <c r="G15" s="7"/>
      <c r="H15" t="str">
        <f>"&lt;TR&gt;&lt;TD COLSPAN=7&gt;"&amp;A15</f>
        <v>&lt;TR&gt;&lt;TD COLSPAN=7&gt;Stříbro 13.3.2010</v>
      </c>
    </row>
    <row r="16" spans="1:8" ht="22.5" customHeight="1">
      <c r="A16" s="8" t="s">
        <v>16</v>
      </c>
      <c r="B16" s="8"/>
      <c r="C16" s="8"/>
      <c r="D16" s="8"/>
      <c r="E16" s="8"/>
      <c r="F16" s="8"/>
      <c r="G16" s="8"/>
      <c r="H16" t="str">
        <f>"&lt;TR&gt;&lt;TD COLSPAN=7 align=left&gt;&lt;I&gt;&lt;BR&gt;"&amp;A16&amp;"&lt;/I&gt;"</f>
        <v>&lt;TR&gt;&lt;TD COLSPAN=7 align=left&gt;&lt;I&gt;&lt;BR&gt;Všechny kategorie běžely 7800 m kros&lt;/I&gt;</v>
      </c>
    </row>
    <row r="17" spans="1:8" ht="15.75">
      <c r="A17" s="2" t="s">
        <v>11</v>
      </c>
      <c r="B17" s="2"/>
      <c r="C17" s="2"/>
      <c r="D17" s="2"/>
      <c r="E17" s="2"/>
      <c r="F17" s="2"/>
      <c r="G17" s="2"/>
      <c r="H17" s="12" t="str">
        <f>"&lt;TR&gt;&lt;TD COLSPAN=7&gt;&lt;FONT SIZE=+1&gt;&lt;B&gt;&lt;BR&gt;"&amp;A17&amp;"&lt;/B&gt;&lt;/FONT&gt;"</f>
        <v>&lt;TR&gt;&lt;TD COLSPAN=7&gt;&lt;FONT SIZE=+1&gt;&lt;B&gt;&lt;BR&gt;Muži 18 - 39 let:&lt;/B&gt;&lt;/FONT&gt;</v>
      </c>
    </row>
    <row r="18" spans="1:8" ht="12.75">
      <c r="A18" s="3" t="s">
        <v>5</v>
      </c>
      <c r="B18" s="3" t="s">
        <v>6</v>
      </c>
      <c r="C18" s="3" t="s">
        <v>7</v>
      </c>
      <c r="D18" s="3" t="s">
        <v>8</v>
      </c>
      <c r="E18" s="3" t="s">
        <v>9</v>
      </c>
      <c r="F18" s="3" t="s">
        <v>10</v>
      </c>
      <c r="G18" s="14" t="s">
        <v>58</v>
      </c>
      <c r="H18" s="13" t="s">
        <v>59</v>
      </c>
    </row>
    <row r="19" spans="1:12" ht="12.75">
      <c r="A19">
        <v>2</v>
      </c>
      <c r="B19">
        <v>1</v>
      </c>
      <c r="C19">
        <v>1979</v>
      </c>
      <c r="D19" t="s">
        <v>64</v>
      </c>
      <c r="E19" t="s">
        <v>71</v>
      </c>
      <c r="F19" s="1">
        <f aca="true" t="shared" si="0" ref="F19:F26">TIME(0,I19,J19)</f>
        <v>0.0190625</v>
      </c>
      <c r="G19" s="15">
        <f aca="true" t="shared" si="1" ref="G19:G26">RANK(F19,F$1:F$65536,1)</f>
        <v>1</v>
      </c>
      <c r="H19" s="13" t="str">
        <f aca="true" t="shared" si="2" ref="H19:H26">"&lt;TR&gt;&lt;TD&gt;"&amp;A19&amp;"&lt;TD&gt;"&amp;TEXT(B19,"#.")&amp;"&lt;TD&gt;"&amp;C19&amp;"&lt;TD&gt;"&amp;D19&amp;"&lt;TD&gt;"&amp;E19&amp;"&lt;TD&gt;"&amp;TEXT(F19,"mm:ss")&amp;"&lt;TD&gt;"&amp;TEXT(G19,"#.")</f>
        <v>&lt;TR&gt;&lt;TD&gt;2&lt;TD&gt;1.&lt;TD&gt;1979&lt;TD&gt;Veber Tomáš&lt;TD&gt;Tatran Chodov&lt;TD&gt;27:27&lt;TD&gt;1.</v>
      </c>
      <c r="I19">
        <v>27</v>
      </c>
      <c r="J19">
        <v>27</v>
      </c>
      <c r="L19" s="13">
        <f aca="true" t="shared" si="3" ref="L19:L50">COUNTIF(F$1:F$65536,F19)</f>
        <v>1</v>
      </c>
    </row>
    <row r="20" spans="1:12" ht="12.75">
      <c r="A20">
        <v>15</v>
      </c>
      <c r="B20">
        <v>2</v>
      </c>
      <c r="C20">
        <v>1993</v>
      </c>
      <c r="D20" t="s">
        <v>66</v>
      </c>
      <c r="E20" t="s">
        <v>48</v>
      </c>
      <c r="F20" s="1">
        <f t="shared" si="0"/>
        <v>0.020833333333333332</v>
      </c>
      <c r="G20" s="15">
        <f t="shared" si="1"/>
        <v>2</v>
      </c>
      <c r="H20" s="13" t="str">
        <f t="shared" si="2"/>
        <v>&lt;TR&gt;&lt;TD&gt;15&lt;TD&gt;2.&lt;TD&gt;1993&lt;TD&gt;Voják Martin&lt;TD&gt;Mílaři Domažlice&lt;TD&gt;30:00&lt;TD&gt;2.</v>
      </c>
      <c r="I20">
        <v>30</v>
      </c>
      <c r="J20">
        <v>0</v>
      </c>
      <c r="L20" s="13">
        <f t="shared" si="3"/>
        <v>1</v>
      </c>
    </row>
    <row r="21" spans="1:12" ht="12.75">
      <c r="A21">
        <v>19</v>
      </c>
      <c r="B21">
        <v>3</v>
      </c>
      <c r="C21">
        <v>1992</v>
      </c>
      <c r="D21" t="s">
        <v>68</v>
      </c>
      <c r="E21" t="s">
        <v>48</v>
      </c>
      <c r="F21" s="1">
        <f t="shared" si="0"/>
        <v>0.02090277777777778</v>
      </c>
      <c r="G21" s="15">
        <f t="shared" si="1"/>
        <v>3</v>
      </c>
      <c r="H21" s="13" t="str">
        <f t="shared" si="2"/>
        <v>&lt;TR&gt;&lt;TD&gt;19&lt;TD&gt;3.&lt;TD&gt;1992&lt;TD&gt;Chlada Martin&lt;TD&gt;Mílaři Domažlice&lt;TD&gt;30:06&lt;TD&gt;3.</v>
      </c>
      <c r="I21">
        <v>30</v>
      </c>
      <c r="J21">
        <v>6</v>
      </c>
      <c r="L21" s="13">
        <f t="shared" si="3"/>
        <v>1</v>
      </c>
    </row>
    <row r="22" spans="1:12" ht="12.75">
      <c r="A22">
        <v>17</v>
      </c>
      <c r="B22">
        <v>4</v>
      </c>
      <c r="C22">
        <v>1994</v>
      </c>
      <c r="D22" t="s">
        <v>67</v>
      </c>
      <c r="E22" t="s">
        <v>48</v>
      </c>
      <c r="F22" s="1">
        <f t="shared" si="0"/>
        <v>0.02108796296296296</v>
      </c>
      <c r="G22" s="15">
        <f t="shared" si="1"/>
        <v>5</v>
      </c>
      <c r="H22" s="13" t="str">
        <f t="shared" si="2"/>
        <v>&lt;TR&gt;&lt;TD&gt;17&lt;TD&gt;4.&lt;TD&gt;1994&lt;TD&gt;Cencfels Filip&lt;TD&gt;Mílaři Domažlice&lt;TD&gt;30:22&lt;TD&gt;5.</v>
      </c>
      <c r="I22">
        <v>30</v>
      </c>
      <c r="J22">
        <v>22</v>
      </c>
      <c r="L22" s="13">
        <f t="shared" si="3"/>
        <v>1</v>
      </c>
    </row>
    <row r="23" spans="1:12" ht="12.75">
      <c r="A23">
        <v>13</v>
      </c>
      <c r="B23">
        <v>5</v>
      </c>
      <c r="C23">
        <v>1978</v>
      </c>
      <c r="D23" t="s">
        <v>65</v>
      </c>
      <c r="E23" t="s">
        <v>72</v>
      </c>
      <c r="F23" s="1">
        <f t="shared" si="0"/>
        <v>0.02119212962962963</v>
      </c>
      <c r="G23" s="15">
        <f t="shared" si="1"/>
        <v>6</v>
      </c>
      <c r="H23" s="13" t="str">
        <f t="shared" si="2"/>
        <v>&lt;TR&gt;&lt;TD&gt;13&lt;TD&gt;5.&lt;TD&gt;1978&lt;TD&gt;Kvans Daniel&lt;TD&gt;Mediprotin Plzeň&lt;TD&gt;30:31&lt;TD&gt;6.</v>
      </c>
      <c r="I23">
        <v>30</v>
      </c>
      <c r="J23">
        <v>31</v>
      </c>
      <c r="L23" s="13">
        <f t="shared" si="3"/>
        <v>1</v>
      </c>
    </row>
    <row r="24" spans="1:12" ht="12.75">
      <c r="A24">
        <v>34</v>
      </c>
      <c r="B24">
        <v>6</v>
      </c>
      <c r="C24">
        <v>1981</v>
      </c>
      <c r="D24" t="s">
        <v>70</v>
      </c>
      <c r="E24" t="s">
        <v>74</v>
      </c>
      <c r="F24" s="1">
        <f t="shared" si="0"/>
        <v>0.023854166666666666</v>
      </c>
      <c r="G24" s="15">
        <f t="shared" si="1"/>
        <v>10</v>
      </c>
      <c r="H24" s="13" t="str">
        <f t="shared" si="2"/>
        <v>&lt;TR&gt;&lt;TD&gt;34&lt;TD&gt;6.&lt;TD&gt;1981&lt;TD&gt;Suda Lukáš&lt;TD&gt;Přimda&lt;TD&gt;34:21&lt;TD&gt;10.</v>
      </c>
      <c r="I24">
        <v>34</v>
      </c>
      <c r="J24">
        <v>21</v>
      </c>
      <c r="L24" s="13">
        <f t="shared" si="3"/>
        <v>1</v>
      </c>
    </row>
    <row r="25" spans="1:12" ht="12.75">
      <c r="A25">
        <v>33</v>
      </c>
      <c r="B25">
        <v>7</v>
      </c>
      <c r="C25">
        <v>1975</v>
      </c>
      <c r="D25" t="s">
        <v>38</v>
      </c>
      <c r="E25" t="s">
        <v>39</v>
      </c>
      <c r="F25" s="1">
        <f t="shared" si="0"/>
        <v>0.026724537037037036</v>
      </c>
      <c r="G25" s="15">
        <f t="shared" si="1"/>
        <v>20</v>
      </c>
      <c r="H25" s="13" t="str">
        <f t="shared" si="2"/>
        <v>&lt;TR&gt;&lt;TD&gt;33&lt;TD&gt;7.&lt;TD&gt;1975&lt;TD&gt;Havlíček Jaroslav&lt;TD&gt;Bor&lt;TD&gt;38:29&lt;TD&gt;20.</v>
      </c>
      <c r="I25">
        <v>38</v>
      </c>
      <c r="J25">
        <v>29</v>
      </c>
      <c r="L25" s="13">
        <f t="shared" si="3"/>
        <v>1</v>
      </c>
    </row>
    <row r="26" spans="1:12" ht="12.75">
      <c r="A26">
        <v>30</v>
      </c>
      <c r="B26">
        <v>8</v>
      </c>
      <c r="C26">
        <v>1977</v>
      </c>
      <c r="D26" t="s">
        <v>69</v>
      </c>
      <c r="E26" t="s">
        <v>73</v>
      </c>
      <c r="F26" s="1">
        <f t="shared" si="0"/>
        <v>0.03200231481481482</v>
      </c>
      <c r="G26" s="15">
        <f t="shared" si="1"/>
        <v>34</v>
      </c>
      <c r="H26" s="13" t="str">
        <f t="shared" si="2"/>
        <v>&lt;TR&gt;&lt;TD&gt;30&lt;TD&gt;8.&lt;TD&gt;1977&lt;TD&gt;Slavík Josef&lt;TD&gt;STS Chvojkovice Stod&lt;TD&gt;46:05&lt;TD&gt;34.</v>
      </c>
      <c r="I26">
        <v>46</v>
      </c>
      <c r="J26">
        <v>5</v>
      </c>
      <c r="L26" s="13">
        <f t="shared" si="3"/>
        <v>1</v>
      </c>
    </row>
    <row r="27" spans="1:12" ht="15.75">
      <c r="A27" s="2" t="s">
        <v>12</v>
      </c>
      <c r="B27" s="4"/>
      <c r="C27" s="2"/>
      <c r="D27" s="2"/>
      <c r="E27" s="2"/>
      <c r="F27" s="2"/>
      <c r="G27" s="2"/>
      <c r="H27" s="12" t="str">
        <f>"&lt;TR&gt;&lt;TD COLSPAN=7&gt;&lt;FONT SIZE=+1&gt;&lt;B&gt;&lt;BR&gt;"&amp;A27&amp;"&lt;/B&gt;&lt;/FONT&gt;"</f>
        <v>&lt;TR&gt;&lt;TD COLSPAN=7&gt;&lt;FONT SIZE=+1&gt;&lt;B&gt;&lt;BR&gt;Muži 40 - 49 let:&lt;/B&gt;&lt;/FONT&gt;</v>
      </c>
      <c r="L27" s="13">
        <f t="shared" si="3"/>
        <v>0</v>
      </c>
    </row>
    <row r="28" spans="1:12" ht="12.75">
      <c r="A28" s="3" t="s">
        <v>5</v>
      </c>
      <c r="B28" s="3" t="s">
        <v>6</v>
      </c>
      <c r="C28" s="3" t="s">
        <v>7</v>
      </c>
      <c r="D28" s="3" t="s">
        <v>8</v>
      </c>
      <c r="E28" s="3" t="s">
        <v>9</v>
      </c>
      <c r="F28" s="3" t="s">
        <v>10</v>
      </c>
      <c r="G28" s="14" t="s">
        <v>58</v>
      </c>
      <c r="H28" s="13" t="s">
        <v>59</v>
      </c>
      <c r="L28" s="13">
        <f t="shared" si="3"/>
        <v>6</v>
      </c>
    </row>
    <row r="29" spans="1:12" ht="12.75">
      <c r="A29">
        <v>4</v>
      </c>
      <c r="B29">
        <v>1</v>
      </c>
      <c r="C29">
        <v>1961</v>
      </c>
      <c r="D29" t="s">
        <v>29</v>
      </c>
      <c r="E29" t="s">
        <v>81</v>
      </c>
      <c r="F29" s="1">
        <f aca="true" t="shared" si="4" ref="F29:F43">TIME(0,I29,J29)</f>
        <v>0.020937499999999998</v>
      </c>
      <c r="G29" s="15">
        <f aca="true" t="shared" si="5" ref="G29:G43">RANK(F29,F$1:F$65536,1)</f>
        <v>4</v>
      </c>
      <c r="H29" s="13" t="str">
        <f aca="true" t="shared" si="6" ref="H29:H44">"&lt;TR&gt;&lt;TD&gt;"&amp;A29&amp;"&lt;TD&gt;"&amp;TEXT(B29,"#.")&amp;"&lt;TD&gt;"&amp;C29&amp;"&lt;TD&gt;"&amp;D29&amp;"&lt;TD&gt;"&amp;E29&amp;"&lt;TD&gt;"&amp;TEXT(F29,"mm:ss")&amp;"&lt;TD&gt;"&amp;TEXT(G29,"#.")</f>
        <v>&lt;TR&gt;&lt;TD&gt;4&lt;TD&gt;1.&lt;TD&gt;1961&lt;TD&gt;Šroubek Vlastimil&lt;TD&gt;SC Maratho Plzeň&lt;TD&gt;30:09&lt;TD&gt;4.</v>
      </c>
      <c r="I29">
        <v>30</v>
      </c>
      <c r="J29">
        <v>9</v>
      </c>
      <c r="L29" s="13">
        <f t="shared" si="3"/>
        <v>1</v>
      </c>
    </row>
    <row r="30" spans="1:12" ht="12.75">
      <c r="A30">
        <v>8</v>
      </c>
      <c r="B30">
        <v>2</v>
      </c>
      <c r="C30">
        <v>1962</v>
      </c>
      <c r="D30" t="s">
        <v>34</v>
      </c>
      <c r="E30" t="s">
        <v>1</v>
      </c>
      <c r="F30" s="1">
        <f t="shared" si="4"/>
        <v>0.021458333333333333</v>
      </c>
      <c r="G30" s="15">
        <f t="shared" si="5"/>
        <v>8</v>
      </c>
      <c r="H30" s="13" t="str">
        <f t="shared" si="6"/>
        <v>&lt;TR&gt;&lt;TD&gt;8&lt;TD&gt;2.&lt;TD&gt;1962&lt;TD&gt;Flaks Jan&lt;TD&gt;SV Baník Stříbro&lt;TD&gt;30:54&lt;TD&gt;8.</v>
      </c>
      <c r="I30">
        <v>30</v>
      </c>
      <c r="J30">
        <v>54</v>
      </c>
      <c r="L30" s="13">
        <f t="shared" si="3"/>
        <v>1</v>
      </c>
    </row>
    <row r="31" spans="1:12" ht="12.75">
      <c r="A31">
        <v>3</v>
      </c>
      <c r="B31">
        <v>3</v>
      </c>
      <c r="C31">
        <v>1962</v>
      </c>
      <c r="D31" t="s">
        <v>56</v>
      </c>
      <c r="E31" t="s">
        <v>71</v>
      </c>
      <c r="F31" s="1">
        <f t="shared" si="4"/>
        <v>0.02255787037037037</v>
      </c>
      <c r="G31" s="15">
        <f t="shared" si="5"/>
        <v>9</v>
      </c>
      <c r="H31" s="13" t="str">
        <f t="shared" si="6"/>
        <v>&lt;TR&gt;&lt;TD&gt;3&lt;TD&gt;3.&lt;TD&gt;1962&lt;TD&gt;Beroušek Pavel&lt;TD&gt;Tatran Chodov&lt;TD&gt;32:29&lt;TD&gt;9.</v>
      </c>
      <c r="I31">
        <v>32</v>
      </c>
      <c r="J31">
        <v>29</v>
      </c>
      <c r="L31" s="13">
        <f t="shared" si="3"/>
        <v>1</v>
      </c>
    </row>
    <row r="32" spans="1:12" ht="12.75">
      <c r="A32">
        <v>6</v>
      </c>
      <c r="B32">
        <v>4</v>
      </c>
      <c r="C32">
        <v>1970</v>
      </c>
      <c r="D32" t="s">
        <v>37</v>
      </c>
      <c r="E32" t="s">
        <v>1</v>
      </c>
      <c r="F32" s="1">
        <f t="shared" si="4"/>
        <v>0.024131944444444445</v>
      </c>
      <c r="G32" s="15">
        <f t="shared" si="5"/>
        <v>12</v>
      </c>
      <c r="H32" s="13" t="str">
        <f t="shared" si="6"/>
        <v>&lt;TR&gt;&lt;TD&gt;6&lt;TD&gt;4.&lt;TD&gt;1970&lt;TD&gt;Málek Milan&lt;TD&gt;SV Baník Stříbro&lt;TD&gt;34:45&lt;TD&gt;12.</v>
      </c>
      <c r="I32">
        <v>34</v>
      </c>
      <c r="J32">
        <v>45</v>
      </c>
      <c r="L32" s="13">
        <f t="shared" si="3"/>
        <v>1</v>
      </c>
    </row>
    <row r="33" spans="1:12" ht="12.75">
      <c r="A33">
        <v>11</v>
      </c>
      <c r="B33">
        <v>5</v>
      </c>
      <c r="C33">
        <v>1962</v>
      </c>
      <c r="D33" t="s">
        <v>76</v>
      </c>
      <c r="E33" t="s">
        <v>1</v>
      </c>
      <c r="F33" s="1">
        <f t="shared" si="4"/>
        <v>0.024340277777777777</v>
      </c>
      <c r="G33" s="15">
        <f t="shared" si="5"/>
        <v>13</v>
      </c>
      <c r="H33" s="13" t="str">
        <f t="shared" si="6"/>
        <v>&lt;TR&gt;&lt;TD&gt;11&lt;TD&gt;5.&lt;TD&gt;1962&lt;TD&gt;Kotek Silvestr&lt;TD&gt;SV Baník Stříbro&lt;TD&gt;35:03&lt;TD&gt;13.</v>
      </c>
      <c r="I33">
        <v>35</v>
      </c>
      <c r="J33">
        <v>3</v>
      </c>
      <c r="L33" s="13">
        <f t="shared" si="3"/>
        <v>1</v>
      </c>
    </row>
    <row r="34" spans="1:12" ht="12.75">
      <c r="A34">
        <v>36</v>
      </c>
      <c r="B34">
        <v>6</v>
      </c>
      <c r="C34">
        <v>1962</v>
      </c>
      <c r="D34" t="s">
        <v>51</v>
      </c>
      <c r="E34" t="s">
        <v>1</v>
      </c>
      <c r="F34" s="1">
        <f t="shared" si="4"/>
        <v>0.025416666666666667</v>
      </c>
      <c r="G34" s="15">
        <f t="shared" si="5"/>
        <v>15</v>
      </c>
      <c r="H34" s="13" t="str">
        <f t="shared" si="6"/>
        <v>&lt;TR&gt;&lt;TD&gt;36&lt;TD&gt;6.&lt;TD&gt;1962&lt;TD&gt;Šrámek Milan&lt;TD&gt;SV Baník Stříbro&lt;TD&gt;36:36&lt;TD&gt;15.</v>
      </c>
      <c r="I34">
        <v>36</v>
      </c>
      <c r="J34">
        <v>36</v>
      </c>
      <c r="L34" s="13">
        <f t="shared" si="3"/>
        <v>1</v>
      </c>
    </row>
    <row r="35" spans="1:12" ht="12.75">
      <c r="A35">
        <v>12</v>
      </c>
      <c r="B35">
        <v>7</v>
      </c>
      <c r="C35">
        <v>1963</v>
      </c>
      <c r="D35" t="s">
        <v>41</v>
      </c>
      <c r="E35" t="s">
        <v>40</v>
      </c>
      <c r="F35" s="1">
        <f t="shared" si="4"/>
        <v>0.025590277777777778</v>
      </c>
      <c r="G35" s="15">
        <f t="shared" si="5"/>
        <v>16</v>
      </c>
      <c r="H35" s="13" t="str">
        <f t="shared" si="6"/>
        <v>&lt;TR&gt;&lt;TD&gt;12&lt;TD&gt;7.&lt;TD&gt;1963&lt;TD&gt;Leško Jiří&lt;TD&gt;Cyklodrak Stříbro&lt;TD&gt;36:51&lt;TD&gt;16.</v>
      </c>
      <c r="I35">
        <v>36</v>
      </c>
      <c r="J35">
        <v>51</v>
      </c>
      <c r="L35" s="13">
        <f t="shared" si="3"/>
        <v>1</v>
      </c>
    </row>
    <row r="36" spans="1:12" ht="12.75">
      <c r="A36">
        <v>16</v>
      </c>
      <c r="B36">
        <v>8</v>
      </c>
      <c r="C36">
        <v>1967</v>
      </c>
      <c r="D36" t="s">
        <v>30</v>
      </c>
      <c r="E36" t="s">
        <v>1</v>
      </c>
      <c r="F36" s="1">
        <f t="shared" si="4"/>
        <v>0.026168981481481477</v>
      </c>
      <c r="G36" s="15">
        <f t="shared" si="5"/>
        <v>18</v>
      </c>
      <c r="H36" s="13" t="str">
        <f t="shared" si="6"/>
        <v>&lt;TR&gt;&lt;TD&gt;16&lt;TD&gt;8.&lt;TD&gt;1967&lt;TD&gt;Kučík Štefan&lt;TD&gt;SV Baník Stříbro&lt;TD&gt;37:41&lt;TD&gt;18.</v>
      </c>
      <c r="I36">
        <v>37</v>
      </c>
      <c r="J36">
        <v>41</v>
      </c>
      <c r="L36" s="13">
        <f t="shared" si="3"/>
        <v>1</v>
      </c>
    </row>
    <row r="37" spans="1:12" ht="12.75">
      <c r="A37">
        <v>28</v>
      </c>
      <c r="B37">
        <v>9</v>
      </c>
      <c r="C37">
        <v>1967</v>
      </c>
      <c r="D37" t="s">
        <v>77</v>
      </c>
      <c r="E37" t="s">
        <v>33</v>
      </c>
      <c r="F37" s="1">
        <f t="shared" si="4"/>
        <v>0.02631944444444444</v>
      </c>
      <c r="G37" s="15">
        <f t="shared" si="5"/>
        <v>19</v>
      </c>
      <c r="H37" s="13" t="str">
        <f t="shared" si="6"/>
        <v>&lt;TR&gt;&lt;TD&gt;28&lt;TD&gt;9.&lt;TD&gt;1967&lt;TD&gt;Procházka Zdeněk&lt;TD&gt;ACES Karlovy Vary&lt;TD&gt;37:54&lt;TD&gt;19.</v>
      </c>
      <c r="I37">
        <v>37</v>
      </c>
      <c r="J37">
        <v>54</v>
      </c>
      <c r="L37" s="13">
        <f t="shared" si="3"/>
        <v>1</v>
      </c>
    </row>
    <row r="38" spans="1:12" ht="12.75">
      <c r="A38">
        <v>41</v>
      </c>
      <c r="B38">
        <v>10</v>
      </c>
      <c r="C38">
        <v>1969</v>
      </c>
      <c r="D38" t="s">
        <v>52</v>
      </c>
      <c r="E38" t="s">
        <v>1</v>
      </c>
      <c r="F38" s="1">
        <f t="shared" si="4"/>
        <v>0.028692129629629633</v>
      </c>
      <c r="G38" s="15">
        <f t="shared" si="5"/>
        <v>28</v>
      </c>
      <c r="H38" s="13" t="str">
        <f t="shared" si="6"/>
        <v>&lt;TR&gt;&lt;TD&gt;41&lt;TD&gt;10.&lt;TD&gt;1969&lt;TD&gt;Volena Radek&lt;TD&gt;SV Baník Stříbro&lt;TD&gt;41:19&lt;TD&gt;28.</v>
      </c>
      <c r="I38">
        <v>41</v>
      </c>
      <c r="J38">
        <v>19</v>
      </c>
      <c r="L38" s="13">
        <f t="shared" si="3"/>
        <v>1</v>
      </c>
    </row>
    <row r="39" spans="1:12" ht="12.75">
      <c r="A39">
        <v>37</v>
      </c>
      <c r="B39">
        <v>11</v>
      </c>
      <c r="C39">
        <v>1969</v>
      </c>
      <c r="D39" t="s">
        <v>50</v>
      </c>
      <c r="E39" t="s">
        <v>57</v>
      </c>
      <c r="F39" s="1">
        <f t="shared" si="4"/>
        <v>0.029270833333333333</v>
      </c>
      <c r="G39" s="15">
        <f t="shared" si="5"/>
        <v>29</v>
      </c>
      <c r="H39" s="13" t="str">
        <f t="shared" si="6"/>
        <v>&lt;TR&gt;&lt;TD&gt;37&lt;TD&gt;11.&lt;TD&gt;1969&lt;TD&gt;Šrámek Stanislav&lt;TD&gt;Stříbro&lt;TD&gt;42:09&lt;TD&gt;29.</v>
      </c>
      <c r="I39">
        <v>42</v>
      </c>
      <c r="J39">
        <v>9</v>
      </c>
      <c r="L39" s="13">
        <f t="shared" si="3"/>
        <v>1</v>
      </c>
    </row>
    <row r="40" spans="1:12" ht="12.75">
      <c r="A40">
        <v>14</v>
      </c>
      <c r="B40">
        <v>12</v>
      </c>
      <c r="C40">
        <v>1964</v>
      </c>
      <c r="D40" t="s">
        <v>44</v>
      </c>
      <c r="E40" t="s">
        <v>1</v>
      </c>
      <c r="F40" s="1">
        <f t="shared" si="4"/>
        <v>0.02952546296296296</v>
      </c>
      <c r="G40" s="15">
        <f t="shared" si="5"/>
        <v>30</v>
      </c>
      <c r="H40" s="13" t="str">
        <f t="shared" si="6"/>
        <v>&lt;TR&gt;&lt;TD&gt;14&lt;TD&gt;12.&lt;TD&gt;1964&lt;TD&gt;Volár Miroslav&lt;TD&gt;SV Baník Stříbro&lt;TD&gt;42:31&lt;TD&gt;30.</v>
      </c>
      <c r="I40">
        <v>42</v>
      </c>
      <c r="J40">
        <v>31</v>
      </c>
      <c r="L40" s="13">
        <f t="shared" si="3"/>
        <v>1</v>
      </c>
    </row>
    <row r="41" spans="1:12" ht="12.75">
      <c r="A41">
        <v>32</v>
      </c>
      <c r="B41">
        <v>13</v>
      </c>
      <c r="C41">
        <v>1965</v>
      </c>
      <c r="D41" t="s">
        <v>79</v>
      </c>
      <c r="E41" t="s">
        <v>82</v>
      </c>
      <c r="F41" s="1">
        <f t="shared" si="4"/>
        <v>0.02974537037037037</v>
      </c>
      <c r="G41" s="15">
        <f t="shared" si="5"/>
        <v>31</v>
      </c>
      <c r="H41" s="13" t="str">
        <f t="shared" si="6"/>
        <v>&lt;TR&gt;&lt;TD&gt;32&lt;TD&gt;13.&lt;TD&gt;1965&lt;TD&gt;Černý Pavel&lt;TD&gt;Jiskra Křelovice&lt;TD&gt;42:50&lt;TD&gt;31.</v>
      </c>
      <c r="I41">
        <v>42</v>
      </c>
      <c r="J41">
        <v>50</v>
      </c>
      <c r="L41" s="13">
        <f t="shared" si="3"/>
        <v>1</v>
      </c>
    </row>
    <row r="42" spans="1:12" ht="12.75">
      <c r="A42">
        <v>29</v>
      </c>
      <c r="B42">
        <v>14</v>
      </c>
      <c r="C42">
        <v>1970</v>
      </c>
      <c r="D42" t="s">
        <v>78</v>
      </c>
      <c r="E42" t="s">
        <v>73</v>
      </c>
      <c r="F42" s="1">
        <f t="shared" si="4"/>
        <v>0.03543981481481481</v>
      </c>
      <c r="G42" s="15">
        <f t="shared" si="5"/>
        <v>37</v>
      </c>
      <c r="H42" s="13" t="str">
        <f t="shared" si="6"/>
        <v>&lt;TR&gt;&lt;TD&gt;29&lt;TD&gt;14.&lt;TD&gt;1970&lt;TD&gt;Bobula František&lt;TD&gt;STS Chvojkovice Stod&lt;TD&gt;51:02&lt;TD&gt;37.</v>
      </c>
      <c r="I42">
        <v>51</v>
      </c>
      <c r="J42">
        <v>2</v>
      </c>
      <c r="L42" s="13">
        <f t="shared" si="3"/>
        <v>1</v>
      </c>
    </row>
    <row r="43" spans="1:12" ht="12.75">
      <c r="A43">
        <v>38</v>
      </c>
      <c r="B43">
        <v>15</v>
      </c>
      <c r="C43">
        <v>1963</v>
      </c>
      <c r="D43" t="s">
        <v>80</v>
      </c>
      <c r="E43" t="s">
        <v>1</v>
      </c>
      <c r="F43" s="1">
        <f t="shared" si="4"/>
        <v>0.03695601851851852</v>
      </c>
      <c r="G43" s="15">
        <f t="shared" si="5"/>
        <v>39</v>
      </c>
      <c r="H43" s="13" t="str">
        <f t="shared" si="6"/>
        <v>&lt;TR&gt;&lt;TD&gt;38&lt;TD&gt;15.&lt;TD&gt;1963&lt;TD&gt;Ščasný Miloslav&lt;TD&gt;SV Baník Stříbro&lt;TD&gt;53:13&lt;TD&gt;39.</v>
      </c>
      <c r="I43">
        <v>53</v>
      </c>
      <c r="J43">
        <v>13</v>
      </c>
      <c r="L43" s="13">
        <f t="shared" si="3"/>
        <v>1</v>
      </c>
    </row>
    <row r="44" spans="1:12" ht="12.75">
      <c r="A44">
        <v>31</v>
      </c>
      <c r="B44" t="s">
        <v>75</v>
      </c>
      <c r="C44">
        <v>1964</v>
      </c>
      <c r="D44" t="s">
        <v>31</v>
      </c>
      <c r="E44" t="s">
        <v>33</v>
      </c>
      <c r="F44" s="1" t="s">
        <v>75</v>
      </c>
      <c r="G44" s="15" t="s">
        <v>75</v>
      </c>
      <c r="H44" s="13" t="str">
        <f t="shared" si="6"/>
        <v>&lt;TR&gt;&lt;TD&gt;31&lt;TD&gt;DNF&lt;TD&gt;1964&lt;TD&gt;Procházka Milan&lt;TD&gt;ACES Karlovy Vary&lt;TD&gt;DNF&lt;TD&gt;DNF</v>
      </c>
      <c r="I44">
        <v>51</v>
      </c>
      <c r="J44">
        <v>2</v>
      </c>
      <c r="L44" s="13">
        <f t="shared" si="3"/>
        <v>1</v>
      </c>
    </row>
    <row r="45" spans="1:12" ht="15.75">
      <c r="A45" s="2" t="s">
        <v>13</v>
      </c>
      <c r="B45" s="4"/>
      <c r="C45" s="2"/>
      <c r="D45" s="2"/>
      <c r="E45" s="2"/>
      <c r="F45" s="2"/>
      <c r="G45" s="2"/>
      <c r="H45" s="12" t="str">
        <f>"&lt;TR&gt;&lt;TD COLSPAN=7&gt;&lt;FONT SIZE=+1&gt;&lt;B&gt;&lt;BR&gt;"&amp;A45&amp;"&lt;/B&gt;&lt;/FONT&gt;"</f>
        <v>&lt;TR&gt;&lt;TD COLSPAN=7&gt;&lt;FONT SIZE=+1&gt;&lt;B&gt;&lt;BR&gt;Muži 50 - 59 let:&lt;/B&gt;&lt;/FONT&gt;</v>
      </c>
      <c r="L45" s="13">
        <f t="shared" si="3"/>
        <v>0</v>
      </c>
    </row>
    <row r="46" spans="1:12" ht="12.75">
      <c r="A46" s="3" t="s">
        <v>5</v>
      </c>
      <c r="B46" s="3" t="s">
        <v>6</v>
      </c>
      <c r="C46" s="3" t="s">
        <v>7</v>
      </c>
      <c r="D46" s="3" t="s">
        <v>8</v>
      </c>
      <c r="E46" s="3" t="s">
        <v>9</v>
      </c>
      <c r="F46" s="3" t="s">
        <v>10</v>
      </c>
      <c r="G46" s="14" t="s">
        <v>58</v>
      </c>
      <c r="H46" s="13" t="s">
        <v>59</v>
      </c>
      <c r="L46" s="13">
        <f t="shared" si="3"/>
        <v>6</v>
      </c>
    </row>
    <row r="47" spans="1:12" ht="12.75">
      <c r="A47">
        <v>7</v>
      </c>
      <c r="B47">
        <v>1</v>
      </c>
      <c r="C47">
        <v>1958</v>
      </c>
      <c r="D47" t="s">
        <v>83</v>
      </c>
      <c r="E47" t="s">
        <v>86</v>
      </c>
      <c r="F47" s="1">
        <f aca="true" t="shared" si="7" ref="F47:F53">TIME(0,I47,J47)</f>
        <v>0.024027777777777776</v>
      </c>
      <c r="G47" s="15">
        <f aca="true" t="shared" si="8" ref="G47:G53">RANK(F47,F$1:F$65536,1)</f>
        <v>11</v>
      </c>
      <c r="H47" s="13" t="str">
        <f aca="true" t="shared" si="9" ref="H47:H53">"&lt;TR&gt;&lt;TD&gt;"&amp;A47&amp;"&lt;TD&gt;"&amp;TEXT(B47,"#.")&amp;"&lt;TD&gt;"&amp;C47&amp;"&lt;TD&gt;"&amp;D47&amp;"&lt;TD&gt;"&amp;E47&amp;"&lt;TD&gt;"&amp;TEXT(F47,"mm:ss")&amp;"&lt;TD&gt;"&amp;TEXT(G47,"#.")</f>
        <v>&lt;TR&gt;&lt;TD&gt;7&lt;TD&gt;1.&lt;TD&gt;1958&lt;TD&gt;Slabý Václav&lt;TD&gt;Olymp Praha&lt;TD&gt;34:36&lt;TD&gt;11.</v>
      </c>
      <c r="I47">
        <v>34</v>
      </c>
      <c r="J47">
        <v>36</v>
      </c>
      <c r="L47" s="13">
        <f t="shared" si="3"/>
        <v>1</v>
      </c>
    </row>
    <row r="48" spans="1:12" ht="12.75">
      <c r="A48">
        <v>26</v>
      </c>
      <c r="B48">
        <v>2</v>
      </c>
      <c r="C48">
        <v>1956</v>
      </c>
      <c r="D48" t="s">
        <v>2</v>
      </c>
      <c r="E48" t="s">
        <v>1</v>
      </c>
      <c r="F48" s="1">
        <f t="shared" si="7"/>
        <v>0.025104166666666664</v>
      </c>
      <c r="G48" s="15">
        <f t="shared" si="8"/>
        <v>14</v>
      </c>
      <c r="H48" s="13" t="str">
        <f t="shared" si="9"/>
        <v>&lt;TR&gt;&lt;TD&gt;26&lt;TD&gt;2.&lt;TD&gt;1956&lt;TD&gt;Sýkora Vladimír&lt;TD&gt;SV Baník Stříbro&lt;TD&gt;36:09&lt;TD&gt;14.</v>
      </c>
      <c r="I48">
        <v>36</v>
      </c>
      <c r="J48">
        <v>9</v>
      </c>
      <c r="L48" s="13">
        <f t="shared" si="3"/>
        <v>1</v>
      </c>
    </row>
    <row r="49" spans="1:12" ht="12.75">
      <c r="A49">
        <v>35</v>
      </c>
      <c r="B49">
        <v>3</v>
      </c>
      <c r="C49">
        <v>1958</v>
      </c>
      <c r="D49" t="s">
        <v>3</v>
      </c>
      <c r="E49" t="s">
        <v>1</v>
      </c>
      <c r="F49" s="1">
        <f t="shared" si="7"/>
        <v>0.026111111111111113</v>
      </c>
      <c r="G49" s="15">
        <f t="shared" si="8"/>
        <v>17</v>
      </c>
      <c r="H49" s="13" t="str">
        <f t="shared" si="9"/>
        <v>&lt;TR&gt;&lt;TD&gt;35&lt;TD&gt;3.&lt;TD&gt;1958&lt;TD&gt;Vlasák Jaroslav&lt;TD&gt;SV Baník Stříbro&lt;TD&gt;37:36&lt;TD&gt;17.</v>
      </c>
      <c r="I49">
        <v>37</v>
      </c>
      <c r="J49">
        <v>36</v>
      </c>
      <c r="L49" s="13">
        <f t="shared" si="3"/>
        <v>1</v>
      </c>
    </row>
    <row r="50" spans="1:12" ht="12.75">
      <c r="A50">
        <v>18</v>
      </c>
      <c r="B50">
        <v>4</v>
      </c>
      <c r="C50">
        <v>1960</v>
      </c>
      <c r="D50" t="s">
        <v>45</v>
      </c>
      <c r="E50" t="s">
        <v>1</v>
      </c>
      <c r="F50" s="1">
        <f t="shared" si="7"/>
        <v>0.027129629629629632</v>
      </c>
      <c r="G50" s="15">
        <f t="shared" si="8"/>
        <v>23</v>
      </c>
      <c r="H50" s="13" t="str">
        <f t="shared" si="9"/>
        <v>&lt;TR&gt;&lt;TD&gt;18&lt;TD&gt;4.&lt;TD&gt;1960&lt;TD&gt;Matějka Miloš&lt;TD&gt;SV Baník Stříbro&lt;TD&gt;39:04&lt;TD&gt;23.</v>
      </c>
      <c r="I50">
        <v>39</v>
      </c>
      <c r="J50">
        <v>4</v>
      </c>
      <c r="L50" s="13">
        <f t="shared" si="3"/>
        <v>1</v>
      </c>
    </row>
    <row r="51" spans="1:12" ht="12.75">
      <c r="A51">
        <v>24</v>
      </c>
      <c r="B51">
        <v>5</v>
      </c>
      <c r="C51">
        <v>1955</v>
      </c>
      <c r="D51" t="s">
        <v>85</v>
      </c>
      <c r="E51" t="s">
        <v>49</v>
      </c>
      <c r="F51" s="1">
        <f t="shared" si="7"/>
        <v>0.027905092592592592</v>
      </c>
      <c r="G51" s="15">
        <f t="shared" si="8"/>
        <v>25</v>
      </c>
      <c r="H51" s="13" t="str">
        <f t="shared" si="9"/>
        <v>&lt;TR&gt;&lt;TD&gt;24&lt;TD&gt;5.&lt;TD&gt;1955&lt;TD&gt;Němec Josef&lt;TD&gt;Tachov&lt;TD&gt;40:11&lt;TD&gt;25.</v>
      </c>
      <c r="I51">
        <v>40</v>
      </c>
      <c r="J51">
        <v>11</v>
      </c>
      <c r="L51" s="13">
        <f aca="true" t="shared" si="10" ref="L51:L72">COUNTIF(F$1:F$65536,F51)</f>
        <v>1</v>
      </c>
    </row>
    <row r="52" spans="1:12" ht="12.75">
      <c r="A52">
        <v>9</v>
      </c>
      <c r="B52">
        <v>6</v>
      </c>
      <c r="C52">
        <v>1952</v>
      </c>
      <c r="D52" t="s">
        <v>46</v>
      </c>
      <c r="E52" t="s">
        <v>1</v>
      </c>
      <c r="F52" s="1">
        <f t="shared" si="7"/>
        <v>0.027974537037037034</v>
      </c>
      <c r="G52" s="15">
        <f t="shared" si="8"/>
        <v>26</v>
      </c>
      <c r="H52" s="13" t="str">
        <f t="shared" si="9"/>
        <v>&lt;TR&gt;&lt;TD&gt;9&lt;TD&gt;6.&lt;TD&gt;1952&lt;TD&gt;Pecher Jaroslav&lt;TD&gt;SV Baník Stříbro&lt;TD&gt;40:17&lt;TD&gt;26.</v>
      </c>
      <c r="I52">
        <v>40</v>
      </c>
      <c r="J52">
        <v>17</v>
      </c>
      <c r="L52" s="13">
        <f t="shared" si="10"/>
        <v>1</v>
      </c>
    </row>
    <row r="53" spans="1:12" ht="12.75">
      <c r="A53">
        <v>23</v>
      </c>
      <c r="B53">
        <v>7</v>
      </c>
      <c r="C53">
        <v>1956</v>
      </c>
      <c r="D53" t="s">
        <v>84</v>
      </c>
      <c r="E53" t="s">
        <v>74</v>
      </c>
      <c r="F53" s="1">
        <f t="shared" si="7"/>
        <v>0.03050925925925926</v>
      </c>
      <c r="G53" s="15">
        <f t="shared" si="8"/>
        <v>33</v>
      </c>
      <c r="H53" s="13" t="str">
        <f t="shared" si="9"/>
        <v>&lt;TR&gt;&lt;TD&gt;23&lt;TD&gt;7.&lt;TD&gt;1956&lt;TD&gt;Moročkovskij Ivo&lt;TD&gt;Přimda&lt;TD&gt;43:56&lt;TD&gt;33.</v>
      </c>
      <c r="I53">
        <v>43</v>
      </c>
      <c r="J53">
        <v>56</v>
      </c>
      <c r="L53" s="13">
        <f t="shared" si="10"/>
        <v>1</v>
      </c>
    </row>
    <row r="54" spans="1:12" ht="15.75">
      <c r="A54" s="2" t="s">
        <v>14</v>
      </c>
      <c r="B54" s="4"/>
      <c r="C54" s="2"/>
      <c r="D54" s="2"/>
      <c r="E54" s="2"/>
      <c r="F54" s="2"/>
      <c r="G54" s="2"/>
      <c r="H54" s="12" t="str">
        <f>"&lt;TR&gt;&lt;TD COLSPAN=7&gt;&lt;FONT SIZE=+1&gt;&lt;B&gt;&lt;BR&gt;"&amp;A54&amp;"&lt;/B&gt;&lt;/FONT&gt;"</f>
        <v>&lt;TR&gt;&lt;TD COLSPAN=7&gt;&lt;FONT SIZE=+1&gt;&lt;B&gt;&lt;BR&gt;Muži 60 a více let:&lt;/B&gt;&lt;/FONT&gt;</v>
      </c>
      <c r="L54" s="13">
        <f t="shared" si="10"/>
        <v>0</v>
      </c>
    </row>
    <row r="55" spans="1:12" ht="12.75">
      <c r="A55" s="3" t="s">
        <v>5</v>
      </c>
      <c r="B55" s="3" t="s">
        <v>6</v>
      </c>
      <c r="C55" s="3" t="s">
        <v>7</v>
      </c>
      <c r="D55" s="3" t="s">
        <v>8</v>
      </c>
      <c r="E55" s="3" t="s">
        <v>9</v>
      </c>
      <c r="F55" s="3" t="s">
        <v>10</v>
      </c>
      <c r="G55" s="14" t="s">
        <v>58</v>
      </c>
      <c r="H55" s="13" t="s">
        <v>59</v>
      </c>
      <c r="L55" s="13">
        <f t="shared" si="10"/>
        <v>6</v>
      </c>
    </row>
    <row r="56" spans="1:12" ht="12.75">
      <c r="A56">
        <v>39</v>
      </c>
      <c r="B56">
        <v>1</v>
      </c>
      <c r="C56">
        <v>1946</v>
      </c>
      <c r="D56" t="s">
        <v>43</v>
      </c>
      <c r="E56" t="s">
        <v>1</v>
      </c>
      <c r="F56" s="1">
        <f>TIME(0,I56,J56)</f>
        <v>0.02681712962962963</v>
      </c>
      <c r="G56" s="15">
        <f>RANK(F56,F:F,1)</f>
        <v>21</v>
      </c>
      <c r="H56" s="13" t="str">
        <f>"&lt;TR&gt;&lt;TD&gt;"&amp;A56&amp;"&lt;TD&gt;"&amp;TEXT(B56,"#.")&amp;"&lt;TD&gt;"&amp;C56&amp;"&lt;TD&gt;"&amp;D56&amp;"&lt;TD&gt;"&amp;E56&amp;"&lt;TD&gt;"&amp;TEXT(F56,"mm:ss")&amp;"&lt;TD&gt;"&amp;TEXT(G56,"#.")</f>
        <v>&lt;TR&gt;&lt;TD&gt;39&lt;TD&gt;1.&lt;TD&gt;1946&lt;TD&gt;Šůcha Václav&lt;TD&gt;SV Baník Stříbro&lt;TD&gt;38:37&lt;TD&gt;21.</v>
      </c>
      <c r="I56">
        <v>38</v>
      </c>
      <c r="J56">
        <v>37</v>
      </c>
      <c r="L56" s="13">
        <f t="shared" si="10"/>
        <v>1</v>
      </c>
    </row>
    <row r="57" spans="1:12" ht="12.75">
      <c r="A57">
        <v>1</v>
      </c>
      <c r="B57">
        <v>2</v>
      </c>
      <c r="C57">
        <v>1950</v>
      </c>
      <c r="D57" t="s">
        <v>4</v>
      </c>
      <c r="E57" t="s">
        <v>1</v>
      </c>
      <c r="F57" s="1">
        <f>TIME(0,I57,J57)</f>
        <v>0.026990740740740742</v>
      </c>
      <c r="G57" s="15">
        <f>RANK(F57,F:F,1)</f>
        <v>22</v>
      </c>
      <c r="H57" s="13" t="str">
        <f>"&lt;TR&gt;&lt;TD&gt;"&amp;A57&amp;"&lt;TD&gt;"&amp;TEXT(B57,"#.")&amp;"&lt;TD&gt;"&amp;C57&amp;"&lt;TD&gt;"&amp;D57&amp;"&lt;TD&gt;"&amp;E57&amp;"&lt;TD&gt;"&amp;TEXT(F57,"mm:ss")&amp;"&lt;TD&gt;"&amp;TEXT(G57,"#.")</f>
        <v>&lt;TR&gt;&lt;TD&gt;1&lt;TD&gt;2.&lt;TD&gt;1950&lt;TD&gt;Ganaj Karel&lt;TD&gt;SV Baník Stříbro&lt;TD&gt;38:52&lt;TD&gt;22.</v>
      </c>
      <c r="I57">
        <v>38</v>
      </c>
      <c r="J57">
        <v>52</v>
      </c>
      <c r="L57" s="13">
        <f t="shared" si="10"/>
        <v>1</v>
      </c>
    </row>
    <row r="58" spans="1:12" ht="12.75">
      <c r="A58">
        <v>40</v>
      </c>
      <c r="B58">
        <v>3</v>
      </c>
      <c r="C58">
        <v>1948</v>
      </c>
      <c r="D58" t="s">
        <v>53</v>
      </c>
      <c r="E58" t="s">
        <v>1</v>
      </c>
      <c r="F58" s="1">
        <f>TIME(0,I58,J58)</f>
        <v>0.03571759259259259</v>
      </c>
      <c r="G58" s="15">
        <f>RANK(F58,F:F,1)</f>
        <v>38</v>
      </c>
      <c r="H58" s="13" t="str">
        <f>"&lt;TR&gt;&lt;TD&gt;"&amp;A58&amp;"&lt;TD&gt;"&amp;TEXT(B58,"#.")&amp;"&lt;TD&gt;"&amp;C58&amp;"&lt;TD&gt;"&amp;D58&amp;"&lt;TD&gt;"&amp;E58&amp;"&lt;TD&gt;"&amp;TEXT(F58,"mm:ss")&amp;"&lt;TD&gt;"&amp;TEXT(G58,"#.")</f>
        <v>&lt;TR&gt;&lt;TD&gt;40&lt;TD&gt;3.&lt;TD&gt;1948&lt;TD&gt;Bouška Zdeněk&lt;TD&gt;SV Baník Stříbro&lt;TD&gt;51:26&lt;TD&gt;38.</v>
      </c>
      <c r="I58">
        <v>51</v>
      </c>
      <c r="J58">
        <v>26</v>
      </c>
      <c r="L58" s="13">
        <f t="shared" si="10"/>
        <v>1</v>
      </c>
    </row>
    <row r="59" spans="1:12" ht="12.75">
      <c r="A59">
        <v>70</v>
      </c>
      <c r="B59">
        <v>4</v>
      </c>
      <c r="C59">
        <v>1940</v>
      </c>
      <c r="D59" t="s">
        <v>42</v>
      </c>
      <c r="E59" t="s">
        <v>1</v>
      </c>
      <c r="F59" s="1">
        <f>TIME(0,I59,J59)</f>
        <v>0.03826388888888889</v>
      </c>
      <c r="G59" s="15">
        <f>RANK(F59,F:F,1)</f>
        <v>41</v>
      </c>
      <c r="H59" s="13" t="str">
        <f>"&lt;TR&gt;&lt;TD&gt;"&amp;A59&amp;"&lt;TD&gt;"&amp;TEXT(B59,"#.")&amp;"&lt;TD&gt;"&amp;C59&amp;"&lt;TD&gt;"&amp;D59&amp;"&lt;TD&gt;"&amp;E59&amp;"&lt;TD&gt;"&amp;TEXT(F59,"mm:ss")&amp;"&lt;TD&gt;"&amp;TEXT(G59,"#.")</f>
        <v>&lt;TR&gt;&lt;TD&gt;70&lt;TD&gt;4.&lt;TD&gt;1940&lt;TD&gt;Tolar Vladimír&lt;TD&gt;SV Baník Stříbro&lt;TD&gt;55:06&lt;TD&gt;41.</v>
      </c>
      <c r="I59">
        <v>55</v>
      </c>
      <c r="J59">
        <v>6</v>
      </c>
      <c r="L59" s="13">
        <f t="shared" si="10"/>
        <v>1</v>
      </c>
    </row>
    <row r="60" spans="1:12" ht="12.75">
      <c r="A60">
        <v>5</v>
      </c>
      <c r="B60">
        <v>5</v>
      </c>
      <c r="C60">
        <v>1947</v>
      </c>
      <c r="D60" t="s">
        <v>87</v>
      </c>
      <c r="E60" t="s">
        <v>1</v>
      </c>
      <c r="F60" s="16">
        <f>TIME(0,I60,J60)</f>
        <v>0.045046296296296286</v>
      </c>
      <c r="G60" s="15">
        <f>RANK(F60,F:F,1)</f>
        <v>43</v>
      </c>
      <c r="H60" s="13" t="str">
        <f>"&lt;TR&gt;&lt;TD&gt;"&amp;A60&amp;"&lt;TD&gt;"&amp;TEXT(B60,"#.")&amp;"&lt;TD&gt;"&amp;C60&amp;"&lt;TD&gt;"&amp;D60&amp;"&lt;TD&gt;"&amp;E60&amp;"&lt;TD&gt;"&amp;TEXT(F60,"mm:ss")&amp;"&lt;TD&gt;"&amp;TEXT(G60,"#.")</f>
        <v>&lt;TR&gt;&lt;TD&gt;5&lt;TD&gt;5.&lt;TD&gt;1947&lt;TD&gt;Hora Jan&lt;TD&gt;SV Baník Stříbro&lt;TD&gt;04:52&lt;TD&gt;43.</v>
      </c>
      <c r="I60">
        <v>64</v>
      </c>
      <c r="J60">
        <v>52</v>
      </c>
      <c r="L60" s="13">
        <f t="shared" si="10"/>
        <v>1</v>
      </c>
    </row>
    <row r="61" spans="1:12" ht="15.75">
      <c r="A61" s="2" t="s">
        <v>35</v>
      </c>
      <c r="B61" s="4"/>
      <c r="C61" s="2"/>
      <c r="D61" s="2"/>
      <c r="E61" s="2"/>
      <c r="F61" s="2"/>
      <c r="G61" s="2"/>
      <c r="H61" s="12" t="str">
        <f>"&lt;TR&gt;&lt;TD COLSPAN=7&gt;&lt;FONT SIZE=+1&gt;&lt;B&gt;&lt;BR&gt;"&amp;A61&amp;"&lt;/B&gt;&lt;/FONT&gt;"</f>
        <v>&lt;TR&gt;&lt;TD COLSPAN=7&gt;&lt;FONT SIZE=+1&gt;&lt;B&gt;&lt;BR&gt;Ženy do 34 let:&lt;/B&gt;&lt;/FONT&gt;</v>
      </c>
      <c r="L61" s="13">
        <f t="shared" si="10"/>
        <v>0</v>
      </c>
    </row>
    <row r="62" spans="1:12" ht="12.75">
      <c r="A62" s="3" t="s">
        <v>5</v>
      </c>
      <c r="B62" s="3" t="s">
        <v>6</v>
      </c>
      <c r="C62" s="3" t="s">
        <v>7</v>
      </c>
      <c r="D62" s="3" t="s">
        <v>8</v>
      </c>
      <c r="E62" s="3" t="s">
        <v>9</v>
      </c>
      <c r="F62" s="3" t="s">
        <v>10</v>
      </c>
      <c r="G62" s="14" t="s">
        <v>58</v>
      </c>
      <c r="H62" s="13" t="s">
        <v>59</v>
      </c>
      <c r="L62" s="13">
        <f t="shared" si="10"/>
        <v>6</v>
      </c>
    </row>
    <row r="63" spans="1:12" ht="12.75">
      <c r="A63">
        <v>42</v>
      </c>
      <c r="B63">
        <v>1</v>
      </c>
      <c r="C63">
        <v>1989</v>
      </c>
      <c r="D63" t="s">
        <v>89</v>
      </c>
      <c r="E63" t="s">
        <v>81</v>
      </c>
      <c r="F63" s="1">
        <f>TIME(0,I63,J63)</f>
        <v>0.027337962962962963</v>
      </c>
      <c r="G63" s="15">
        <f>RANK(F63,F:F,1)</f>
        <v>24</v>
      </c>
      <c r="H63" s="13" t="str">
        <f>"&lt;TR&gt;&lt;TD&gt;"&amp;A63&amp;"&lt;TD&gt;"&amp;TEXT(B63,"#.")&amp;"&lt;TD&gt;"&amp;C63&amp;"&lt;TD&gt;"&amp;D63&amp;"&lt;TD&gt;"&amp;E63&amp;"&lt;TD&gt;"&amp;TEXT(F63,"mm:ss")&amp;"&lt;TD&gt;"&amp;TEXT(G63,"#.")</f>
        <v>&lt;TR&gt;&lt;TD&gt;42&lt;TD&gt;1.&lt;TD&gt;1989&lt;TD&gt;Müllerová Soňa&lt;TD&gt;SC Maratho Plzeň&lt;TD&gt;39:22&lt;TD&gt;24.</v>
      </c>
      <c r="I63">
        <v>39</v>
      </c>
      <c r="J63">
        <v>22</v>
      </c>
      <c r="L63" s="13">
        <f t="shared" si="10"/>
        <v>1</v>
      </c>
    </row>
    <row r="64" spans="1:12" ht="12.75">
      <c r="A64">
        <v>20</v>
      </c>
      <c r="B64">
        <v>2</v>
      </c>
      <c r="C64">
        <v>1993</v>
      </c>
      <c r="D64" t="s">
        <v>88</v>
      </c>
      <c r="E64" t="s">
        <v>48</v>
      </c>
      <c r="F64" s="1">
        <f>TIME(0,I64,J64)</f>
        <v>0.028530092592592593</v>
      </c>
      <c r="G64" s="15">
        <f>RANK(F64,F:F,1)</f>
        <v>27</v>
      </c>
      <c r="H64" s="13" t="str">
        <f>"&lt;TR&gt;&lt;TD&gt;"&amp;A64&amp;"&lt;TD&gt;"&amp;TEXT(B64,"#.")&amp;"&lt;TD&gt;"&amp;C64&amp;"&lt;TD&gt;"&amp;D64&amp;"&lt;TD&gt;"&amp;E64&amp;"&lt;TD&gt;"&amp;TEXT(F64,"mm:ss")&amp;"&lt;TD&gt;"&amp;TEXT(G64,"#.")</f>
        <v>&lt;TR&gt;&lt;TD&gt;20&lt;TD&gt;2.&lt;TD&gt;1993&lt;TD&gt;Chladová Eva&lt;TD&gt;Mílaři Domažlice&lt;TD&gt;41:05&lt;TD&gt;27.</v>
      </c>
      <c r="I64">
        <v>41</v>
      </c>
      <c r="J64">
        <v>5</v>
      </c>
      <c r="L64" s="13">
        <f t="shared" si="10"/>
        <v>1</v>
      </c>
    </row>
    <row r="65" spans="1:12" ht="12.75">
      <c r="A65">
        <v>22</v>
      </c>
      <c r="B65">
        <v>3</v>
      </c>
      <c r="C65">
        <v>1993</v>
      </c>
      <c r="D65" t="s">
        <v>55</v>
      </c>
      <c r="E65" t="s">
        <v>0</v>
      </c>
      <c r="F65" s="1">
        <f>TIME(0,I65,J65)</f>
        <v>0.03009259259259259</v>
      </c>
      <c r="G65" s="15">
        <f>RANK(F65,F:F,1)</f>
        <v>32</v>
      </c>
      <c r="H65" s="13" t="str">
        <f>"&lt;TR&gt;&lt;TD&gt;"&amp;A65&amp;"&lt;TD&gt;"&amp;TEXT(B65,"#.")&amp;"&lt;TD&gt;"&amp;C65&amp;"&lt;TD&gt;"&amp;D65&amp;"&lt;TD&gt;"&amp;E65&amp;"&lt;TD&gt;"&amp;TEXT(F65,"mm:ss")&amp;"&lt;TD&gt;"&amp;TEXT(G65,"#.")</f>
        <v>&lt;TR&gt;&lt;TD&gt;22&lt;TD&gt;3.&lt;TD&gt;1993&lt;TD&gt;Hrubá Karolína&lt;TD&gt;Baník Stříbro&lt;TD&gt;43:20&lt;TD&gt;32.</v>
      </c>
      <c r="I65">
        <v>43</v>
      </c>
      <c r="J65">
        <v>20</v>
      </c>
      <c r="L65" s="13">
        <f t="shared" si="10"/>
        <v>1</v>
      </c>
    </row>
    <row r="66" spans="1:12" ht="12.75">
      <c r="A66">
        <v>10</v>
      </c>
      <c r="B66">
        <v>4</v>
      </c>
      <c r="C66">
        <v>1994</v>
      </c>
      <c r="D66" t="s">
        <v>54</v>
      </c>
      <c r="E66" t="s">
        <v>39</v>
      </c>
      <c r="F66" s="1">
        <f>TIME(0,I66,J66)</f>
        <v>0.033240740740740744</v>
      </c>
      <c r="G66" s="15">
        <f>RANK(F66,F:F,1)</f>
        <v>35</v>
      </c>
      <c r="H66" s="13" t="str">
        <f>"&lt;TR&gt;&lt;TD&gt;"&amp;A66&amp;"&lt;TD&gt;"&amp;TEXT(B66,"#.")&amp;"&lt;TD&gt;"&amp;C66&amp;"&lt;TD&gt;"&amp;D66&amp;"&lt;TD&gt;"&amp;E66&amp;"&lt;TD&gt;"&amp;TEXT(F66,"mm:ss")&amp;"&lt;TD&gt;"&amp;TEXT(G66,"#.")</f>
        <v>&lt;TR&gt;&lt;TD&gt;10&lt;TD&gt;4.&lt;TD&gt;1994&lt;TD&gt;Jabůrková Eliška&lt;TD&gt;Bor&lt;TD&gt;47:52&lt;TD&gt;35.</v>
      </c>
      <c r="I66">
        <v>47</v>
      </c>
      <c r="J66">
        <v>52</v>
      </c>
      <c r="L66" s="13">
        <f t="shared" si="10"/>
        <v>1</v>
      </c>
    </row>
    <row r="67" spans="1:12" ht="15.75">
      <c r="A67" s="2" t="s">
        <v>36</v>
      </c>
      <c r="B67" s="4"/>
      <c r="C67" s="2"/>
      <c r="D67" s="2"/>
      <c r="E67" s="2"/>
      <c r="F67" s="2"/>
      <c r="G67" s="2"/>
      <c r="H67" s="12" t="str">
        <f>"&lt;TR&gt;&lt;TD COLSPAN=7&gt;&lt;FONT SIZE=+1&gt;&lt;B&gt;&lt;BR&gt;"&amp;A67&amp;"&lt;/B&gt;&lt;/FONT&gt;"</f>
        <v>&lt;TR&gt;&lt;TD COLSPAN=7&gt;&lt;FONT SIZE=+1&gt;&lt;B&gt;&lt;BR&gt;Ženy 35 a více let:&lt;/B&gt;&lt;/FONT&gt;</v>
      </c>
      <c r="L67" s="13">
        <f t="shared" si="10"/>
        <v>0</v>
      </c>
    </row>
    <row r="68" spans="1:12" ht="12.75">
      <c r="A68" s="3" t="s">
        <v>5</v>
      </c>
      <c r="B68" s="3" t="s">
        <v>6</v>
      </c>
      <c r="C68" s="3" t="s">
        <v>7</v>
      </c>
      <c r="D68" s="3" t="s">
        <v>8</v>
      </c>
      <c r="E68" s="3" t="s">
        <v>9</v>
      </c>
      <c r="F68" s="3" t="s">
        <v>10</v>
      </c>
      <c r="G68" s="14" t="s">
        <v>58</v>
      </c>
      <c r="H68" s="13" t="s">
        <v>59</v>
      </c>
      <c r="L68" s="13">
        <f t="shared" si="10"/>
        <v>6</v>
      </c>
    </row>
    <row r="69" spans="1:12" ht="12.75">
      <c r="A69">
        <v>27</v>
      </c>
      <c r="B69">
        <v>1</v>
      </c>
      <c r="C69">
        <v>1971</v>
      </c>
      <c r="D69" t="s">
        <v>92</v>
      </c>
      <c r="E69" t="s">
        <v>94</v>
      </c>
      <c r="F69" s="1">
        <f>TIME(0,I69,J69)</f>
        <v>0.021423611111111112</v>
      </c>
      <c r="G69" s="15">
        <f>RANK(F69,F:F,1)</f>
        <v>7</v>
      </c>
      <c r="H69" s="13" t="str">
        <f>"&lt;TR&gt;&lt;TD&gt;"&amp;A69&amp;"&lt;TD&gt;"&amp;TEXT(B69,"#.")&amp;"&lt;TD&gt;"&amp;C69&amp;"&lt;TD&gt;"&amp;D69&amp;"&lt;TD&gt;"&amp;E69&amp;"&lt;TD&gt;"&amp;TEXT(F69,"mm:ss")&amp;"&lt;TD&gt;"&amp;TEXT(G69,"#.")</f>
        <v>&lt;TR&gt;&lt;TD&gt;27&lt;TD&gt;1.&lt;TD&gt;1971&lt;TD&gt;Sekyrová Ivana&lt;TD&gt;AK Sokolov&lt;TD&gt;30:51&lt;TD&gt;7.</v>
      </c>
      <c r="I69">
        <v>30</v>
      </c>
      <c r="J69">
        <v>51</v>
      </c>
      <c r="L69" s="13">
        <f t="shared" si="10"/>
        <v>1</v>
      </c>
    </row>
    <row r="70" spans="1:12" ht="12.75">
      <c r="A70">
        <v>21</v>
      </c>
      <c r="B70">
        <v>2</v>
      </c>
      <c r="C70">
        <v>1964</v>
      </c>
      <c r="D70" t="s">
        <v>90</v>
      </c>
      <c r="E70" t="s">
        <v>1</v>
      </c>
      <c r="F70" s="1">
        <f>TIME(0,I70,J70)</f>
        <v>0.03488425925925926</v>
      </c>
      <c r="G70" s="15">
        <f>RANK(F70,F:F,1)</f>
        <v>36</v>
      </c>
      <c r="H70" s="13" t="str">
        <f>"&lt;TR&gt;&lt;TD&gt;"&amp;A70&amp;"&lt;TD&gt;"&amp;TEXT(B70,"#.")&amp;"&lt;TD&gt;"&amp;C70&amp;"&lt;TD&gt;"&amp;D70&amp;"&lt;TD&gt;"&amp;E70&amp;"&lt;TD&gt;"&amp;TEXT(F70,"mm:ss")&amp;"&lt;TD&gt;"&amp;TEXT(G70,"#.")</f>
        <v>&lt;TR&gt;&lt;TD&gt;21&lt;TD&gt;2.&lt;TD&gt;1964&lt;TD&gt;Hrubá Jana&lt;TD&gt;SV Baník Stříbro&lt;TD&gt;50:14&lt;TD&gt;36.</v>
      </c>
      <c r="I70">
        <v>50</v>
      </c>
      <c r="J70">
        <v>14</v>
      </c>
      <c r="L70" s="13">
        <f t="shared" si="10"/>
        <v>1</v>
      </c>
    </row>
    <row r="71" spans="1:12" ht="12.75">
      <c r="A71">
        <v>25</v>
      </c>
      <c r="B71">
        <v>3</v>
      </c>
      <c r="C71">
        <v>1965</v>
      </c>
      <c r="D71" t="s">
        <v>91</v>
      </c>
      <c r="E71" t="s">
        <v>93</v>
      </c>
      <c r="F71" s="1">
        <f>TIME(0,I71,J71)</f>
        <v>0.037175925925925925</v>
      </c>
      <c r="G71" s="15">
        <f>RANK(F71,F:F,1)</f>
        <v>40</v>
      </c>
      <c r="H71" s="13" t="str">
        <f>"&lt;TR&gt;&lt;TD&gt;"&amp;A71&amp;"&lt;TD&gt;"&amp;TEXT(B71,"#.")&amp;"&lt;TD&gt;"&amp;C71&amp;"&lt;TD&gt;"&amp;D71&amp;"&lt;TD&gt;"&amp;E71&amp;"&lt;TD&gt;"&amp;TEXT(F71,"mm:ss")&amp;"&lt;TD&gt;"&amp;TEXT(G71,"#.")</f>
        <v>&lt;TR&gt;&lt;TD&gt;25&lt;TD&gt;3.&lt;TD&gt;1965&lt;TD&gt;Švagrová Ilona&lt;TD&gt;Plzeň&lt;TD&gt;53:32&lt;TD&gt;40.</v>
      </c>
      <c r="I71">
        <v>53</v>
      </c>
      <c r="J71">
        <v>32</v>
      </c>
      <c r="L71" s="13">
        <f t="shared" si="10"/>
        <v>1</v>
      </c>
    </row>
    <row r="72" spans="1:12" ht="12.75">
      <c r="A72">
        <v>43</v>
      </c>
      <c r="B72">
        <v>4</v>
      </c>
      <c r="C72">
        <v>1965</v>
      </c>
      <c r="D72" t="s">
        <v>32</v>
      </c>
      <c r="E72" t="s">
        <v>1</v>
      </c>
      <c r="F72" s="1">
        <f>TIME(0,I72,J72)</f>
        <v>0.040497685185185185</v>
      </c>
      <c r="G72" s="15">
        <f>RANK(F72,F:F,1)</f>
        <v>42</v>
      </c>
      <c r="H72" s="13" t="str">
        <f>"&lt;TR&gt;&lt;TD&gt;"&amp;A72&amp;"&lt;TD&gt;"&amp;TEXT(B72,"#.")&amp;"&lt;TD&gt;"&amp;C72&amp;"&lt;TD&gt;"&amp;D72&amp;"&lt;TD&gt;"&amp;E72&amp;"&lt;TD&gt;"&amp;TEXT(F72,"mm:ss")&amp;"&lt;TD&gt;"&amp;TEXT(G72,"#.")</f>
        <v>&lt;TR&gt;&lt;TD&gt;43&lt;TD&gt;4.&lt;TD&gt;1965&lt;TD&gt;Růžičková Gabriela&lt;TD&gt;SV Baník Stříbro&lt;TD&gt;58:19&lt;TD&gt;42.</v>
      </c>
      <c r="I72">
        <v>58</v>
      </c>
      <c r="J72">
        <v>19</v>
      </c>
      <c r="L72" s="13">
        <f t="shared" si="10"/>
        <v>1</v>
      </c>
    </row>
    <row r="73" ht="17.25" customHeight="1">
      <c r="H73" t="str">
        <f>"&lt;TR&gt;&lt;TD COLSPAN=7&gt;&amp;nbsp;"</f>
        <v>&lt;TR&gt;&lt;TD COLSPAN=7&gt;&amp;nbsp;</v>
      </c>
    </row>
    <row r="74" spans="1:8" ht="15.75">
      <c r="A74" s="9" t="s">
        <v>47</v>
      </c>
      <c r="B74" s="10"/>
      <c r="C74" s="9"/>
      <c r="D74" s="9"/>
      <c r="E74" s="9" t="s">
        <v>17</v>
      </c>
      <c r="F74" s="11"/>
      <c r="G74" s="11"/>
      <c r="H74" t="str">
        <f>"&lt;TR&gt;&lt;TD COLSPAN=4 align=center&gt;&lt;FONT SIZE=+1&gt;&lt;I&gt;"&amp;A74&amp;"&lt;/I&gt;&lt;/FONT&gt;&lt;TD COLSPAN=3 align=center&gt;&lt;FONT SIZE=+1&gt;&lt;I&gt;"&amp;E74&amp;"&lt;/I&gt;&lt;/FONT&gt;"</f>
        <v>&lt;TR&gt;&lt;TD COLSPAN=4 align=center&gt;&lt;FONT SIZE=+1&gt;&lt;I&gt;Čížek Milan&lt;/I&gt;&lt;/FONT&gt;&lt;TD COLSPAN=3 align=center&gt;&lt;FONT SIZE=+1&gt;&lt;I&gt;Karel Ganaj&lt;/I&gt;&lt;/FONT&gt;</v>
      </c>
    </row>
    <row r="75" spans="1:8" ht="12.75">
      <c r="A75" s="10" t="s">
        <v>18</v>
      </c>
      <c r="B75" s="10"/>
      <c r="C75" s="10"/>
      <c r="D75" s="10"/>
      <c r="E75" s="10" t="s">
        <v>19</v>
      </c>
      <c r="F75" s="11"/>
      <c r="G75" s="11"/>
      <c r="H75" t="str">
        <f>"&lt;TR&gt;&lt;TD COLSPAN=4 align=center&gt;"&amp;A75&amp;"&lt;TD COLSPAN=3 align=center&gt;"&amp;E75</f>
        <v>&lt;TR&gt;&lt;TD COLSPAN=4 align=center&gt;hlavní rozhodčí&lt;TD COLSPAN=3 align=center&gt;ředitel závodu</v>
      </c>
    </row>
    <row r="76" ht="12.75">
      <c r="H76" t="s">
        <v>28</v>
      </c>
    </row>
  </sheetData>
  <sheetProtection/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Ganajovy Stezky 2002</dc:title>
  <dc:subject/>
  <dc:creator>Petr Ganaj</dc:creator>
  <cp:keywords/>
  <dc:description/>
  <cp:lastModifiedBy>Petr</cp:lastModifiedBy>
  <cp:lastPrinted>2010-03-13T19:20:10Z</cp:lastPrinted>
  <dcterms:created xsi:type="dcterms:W3CDTF">2003-03-15T12:58:15Z</dcterms:created>
  <dcterms:modified xsi:type="dcterms:W3CDTF">2010-03-13T19:20:12Z</dcterms:modified>
  <cp:category/>
  <cp:version/>
  <cp:contentType/>
  <cp:contentStatus/>
</cp:coreProperties>
</file>